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ABB4DA32-F2B7-40D4-A952-75F29B41050D}" xr6:coauthVersionLast="47" xr6:coauthVersionMax="47" xr10:uidLastSave="{00000000-0000-0000-0000-000000000000}"/>
  <bookViews>
    <workbookView xWindow="-108" yWindow="-108" windowWidth="23256" windowHeight="12576" xr2:uid="{BABF06FB-5B8E-4CED-8209-2AFA1AEFEF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5" i="1"/>
  <c r="C10" i="1"/>
  <c r="B13" i="1" l="1"/>
  <c r="C28" i="1"/>
  <c r="B28" i="1" l="1"/>
  <c r="D12" i="1"/>
  <c r="D13" i="1"/>
  <c r="F7" i="1"/>
  <c r="E7" i="1"/>
  <c r="E8" i="1" l="1"/>
  <c r="E13" i="1"/>
  <c r="E12" i="1"/>
  <c r="F13" i="1"/>
  <c r="D15" i="1"/>
  <c r="D10" i="1"/>
  <c r="E5" i="1"/>
  <c r="F6" i="1"/>
  <c r="F5" i="1"/>
  <c r="D17" i="1" l="1"/>
  <c r="B15" i="1"/>
  <c r="F12" i="1"/>
  <c r="B10" i="1"/>
  <c r="F10" i="1" s="1"/>
  <c r="E6" i="1"/>
  <c r="E10" i="1" s="1"/>
  <c r="F15" i="1" l="1"/>
  <c r="B17" i="1"/>
  <c r="E15" i="1"/>
</calcChain>
</file>

<file path=xl/sharedStrings.xml><?xml version="1.0" encoding="utf-8"?>
<sst xmlns="http://schemas.openxmlformats.org/spreadsheetml/2006/main" count="26" uniqueCount="24">
  <si>
    <t>Revenue</t>
  </si>
  <si>
    <t>YTD Actual</t>
  </si>
  <si>
    <t>Full Yr Plan</t>
  </si>
  <si>
    <t>% Used</t>
  </si>
  <si>
    <t>RE Taxes</t>
  </si>
  <si>
    <t>Variance</t>
  </si>
  <si>
    <t>Other Revenue</t>
  </si>
  <si>
    <t>Total</t>
  </si>
  <si>
    <t>Debt Service</t>
  </si>
  <si>
    <t>Net Income/Loss</t>
  </si>
  <si>
    <t>Expenses</t>
  </si>
  <si>
    <t>Bank Balance</t>
  </si>
  <si>
    <t>Account #1</t>
  </si>
  <si>
    <t>Account #2</t>
  </si>
  <si>
    <t>TAN</t>
  </si>
  <si>
    <t>Emelin Revenue</t>
  </si>
  <si>
    <t>Donations</t>
  </si>
  <si>
    <t>Daily Operating</t>
  </si>
  <si>
    <t>Bank Reconciliation</t>
  </si>
  <si>
    <t>Account #4- Closed</t>
  </si>
  <si>
    <t>Library - Revenue &amp; Expenses - Actual Vs Plan - As of September 30, 2023</t>
  </si>
  <si>
    <t>September 30, 2023</t>
  </si>
  <si>
    <t>Note: YTD Expenses and Revenues reflect recent journal entries made from prior years; the unadjusted amount is reflected in the next colum</t>
  </si>
  <si>
    <t>Unadjusted YTD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</si>
</sst>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9" fontId="2" fillId="0" borderId="1" xfId="2" applyFont="1" applyBorder="1"/>
    <xf numFmtId="164" fontId="1" fillId="0" borderId="1" xfId="1" applyNumberFormat="1" applyFont="1" applyBorder="1"/>
    <xf numFmtId="15" fontId="2" fillId="0" borderId="0" xfId="0" quotePrefix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C796-7E71-47C4-B9FB-0E007783DF91}">
  <dimension ref="A1:I29"/>
  <sheetViews>
    <sheetView tabSelected="1" workbookViewId="0"/>
  </sheetViews>
  <sheetFormatPr defaultRowHeight="14.4" x14ac:dyDescent="0.3"/>
  <cols>
    <col min="1" max="1" width="21.21875" customWidth="1"/>
    <col min="2" max="2" width="16.77734375" customWidth="1"/>
    <col min="3" max="3" width="20.44140625" bestFit="1" customWidth="1"/>
    <col min="4" max="4" width="17.6640625" bestFit="1" customWidth="1"/>
    <col min="5" max="5" width="16.77734375" customWidth="1"/>
  </cols>
  <sheetData>
    <row r="1" spans="1:9" x14ac:dyDescent="0.3">
      <c r="A1" s="2" t="s">
        <v>20</v>
      </c>
    </row>
    <row r="3" spans="1:9" x14ac:dyDescent="0.3">
      <c r="B3" s="2" t="s">
        <v>1</v>
      </c>
      <c r="C3" s="2" t="s">
        <v>23</v>
      </c>
      <c r="D3" s="2" t="s">
        <v>2</v>
      </c>
      <c r="E3" s="2" t="s">
        <v>5</v>
      </c>
      <c r="F3" s="2" t="s">
        <v>3</v>
      </c>
    </row>
    <row r="4" spans="1:9" x14ac:dyDescent="0.3">
      <c r="A4" s="2" t="s">
        <v>0</v>
      </c>
    </row>
    <row r="5" spans="1:9" x14ac:dyDescent="0.3">
      <c r="A5" s="5" t="s">
        <v>4</v>
      </c>
      <c r="B5" s="6">
        <v>1540110</v>
      </c>
      <c r="C5" s="6">
        <v>1540110</v>
      </c>
      <c r="D5" s="6">
        <v>3080219</v>
      </c>
      <c r="E5" s="6">
        <f>+B5-D5</f>
        <v>-1540109</v>
      </c>
      <c r="F5" s="7">
        <f>+B5/D5</f>
        <v>0.50000016232612032</v>
      </c>
    </row>
    <row r="6" spans="1:9" x14ac:dyDescent="0.3">
      <c r="A6" s="5" t="s">
        <v>6</v>
      </c>
      <c r="B6" s="8">
        <v>62156</v>
      </c>
      <c r="C6" s="8">
        <v>66452</v>
      </c>
      <c r="D6" s="6">
        <v>11750</v>
      </c>
      <c r="E6" s="6">
        <f>+B6-D6</f>
        <v>50406</v>
      </c>
      <c r="F6" s="7">
        <f>+B6/D6</f>
        <v>5.2898723404255321</v>
      </c>
    </row>
    <row r="7" spans="1:9" x14ac:dyDescent="0.3">
      <c r="A7" s="5" t="s">
        <v>15</v>
      </c>
      <c r="B7" s="8">
        <v>16776</v>
      </c>
      <c r="C7" s="8">
        <v>16776</v>
      </c>
      <c r="D7" s="6">
        <v>22067</v>
      </c>
      <c r="E7" s="6">
        <f>+B7-D7</f>
        <v>-5291</v>
      </c>
      <c r="F7" s="7">
        <f>+B7/D7</f>
        <v>0.76023020800290031</v>
      </c>
    </row>
    <row r="8" spans="1:9" x14ac:dyDescent="0.3">
      <c r="A8" s="5" t="s">
        <v>14</v>
      </c>
      <c r="B8" s="8">
        <v>1150000</v>
      </c>
      <c r="C8" s="8">
        <v>1150000</v>
      </c>
      <c r="D8" s="10"/>
      <c r="E8" s="8">
        <f>+B8-D8</f>
        <v>1150000</v>
      </c>
      <c r="F8" s="7"/>
    </row>
    <row r="10" spans="1:9" x14ac:dyDescent="0.3">
      <c r="A10" s="9" t="s">
        <v>7</v>
      </c>
      <c r="B10" s="10">
        <f>SUM(B5:B9)</f>
        <v>2769042</v>
      </c>
      <c r="C10" s="10">
        <f>SUM(C5:C9)</f>
        <v>2773338</v>
      </c>
      <c r="D10" s="10">
        <f t="shared" ref="D10:E10" si="0">SUM(D5:D9)</f>
        <v>3114036</v>
      </c>
      <c r="E10" s="10">
        <f t="shared" si="0"/>
        <v>-344994</v>
      </c>
      <c r="F10" s="11">
        <f>+B10/D10</f>
        <v>0.88921322682204063</v>
      </c>
      <c r="I10" s="3"/>
    </row>
    <row r="12" spans="1:9" x14ac:dyDescent="0.3">
      <c r="A12" s="5" t="s">
        <v>10</v>
      </c>
      <c r="B12" s="8">
        <v>686249</v>
      </c>
      <c r="C12" s="8">
        <v>713083</v>
      </c>
      <c r="D12" s="8">
        <f>3470644-789000</f>
        <v>2681644</v>
      </c>
      <c r="E12" s="8">
        <f>+D12-B12</f>
        <v>1995395</v>
      </c>
      <c r="F12" s="7">
        <f>+B12/D12</f>
        <v>0.25590607851004832</v>
      </c>
    </row>
    <row r="13" spans="1:9" x14ac:dyDescent="0.3">
      <c r="A13" s="5" t="s">
        <v>8</v>
      </c>
      <c r="B13" s="8">
        <f>111300+575000</f>
        <v>686300</v>
      </c>
      <c r="C13" s="8">
        <v>686300</v>
      </c>
      <c r="D13" s="8">
        <f>214000+575000</f>
        <v>789000</v>
      </c>
      <c r="E13" s="8">
        <f>+D13-B13</f>
        <v>102700</v>
      </c>
      <c r="F13" s="7">
        <f>+B13/D13</f>
        <v>0.86983523447401778</v>
      </c>
      <c r="H13" s="3"/>
    </row>
    <row r="14" spans="1:9" x14ac:dyDescent="0.3">
      <c r="B14" s="3"/>
      <c r="C14" s="3"/>
      <c r="D14" s="3"/>
      <c r="E14" s="3"/>
    </row>
    <row r="15" spans="1:9" s="1" customFormat="1" x14ac:dyDescent="0.3">
      <c r="A15" s="9" t="s">
        <v>7</v>
      </c>
      <c r="B15" s="10">
        <f>SUM(B12:B14)</f>
        <v>1372549</v>
      </c>
      <c r="C15" s="10">
        <f>SUM(C12:C14)</f>
        <v>1399383</v>
      </c>
      <c r="D15" s="10">
        <f>SUM(D12:D14)</f>
        <v>3470644</v>
      </c>
      <c r="E15" s="10">
        <f>+D15-B15</f>
        <v>2098095</v>
      </c>
      <c r="F15" s="11">
        <f>+B15/D15</f>
        <v>0.3954738659453404</v>
      </c>
    </row>
    <row r="17" spans="1:5" s="1" customFormat="1" x14ac:dyDescent="0.3">
      <c r="A17" s="1" t="s">
        <v>9</v>
      </c>
      <c r="B17" s="4">
        <f>+B10-B15</f>
        <v>1396493</v>
      </c>
      <c r="C17" s="4">
        <f>+C10-C15</f>
        <v>1373955</v>
      </c>
      <c r="D17" s="4">
        <f>+D10-D15</f>
        <v>-356608</v>
      </c>
    </row>
    <row r="18" spans="1:5" s="1" customFormat="1" x14ac:dyDescent="0.3">
      <c r="B18" s="4"/>
      <c r="C18" s="4"/>
      <c r="D18" s="4"/>
    </row>
    <row r="19" spans="1:5" s="1" customFormat="1" x14ac:dyDescent="0.3">
      <c r="A19" s="1" t="s">
        <v>22</v>
      </c>
      <c r="B19" s="4"/>
      <c r="C19" s="4"/>
      <c r="D19" s="4"/>
    </row>
    <row r="20" spans="1:5" s="1" customFormat="1" x14ac:dyDescent="0.3">
      <c r="B20" s="4"/>
      <c r="C20" s="4"/>
      <c r="D20" s="4"/>
    </row>
    <row r="22" spans="1:5" x14ac:dyDescent="0.3">
      <c r="A22" s="13" t="s">
        <v>21</v>
      </c>
      <c r="B22" s="1" t="s">
        <v>11</v>
      </c>
      <c r="C22" s="1" t="s">
        <v>18</v>
      </c>
    </row>
    <row r="23" spans="1:5" x14ac:dyDescent="0.3">
      <c r="A23" s="9" t="s">
        <v>12</v>
      </c>
      <c r="B23" s="12">
        <v>4105</v>
      </c>
      <c r="C23" s="6">
        <v>0</v>
      </c>
    </row>
    <row r="24" spans="1:5" x14ac:dyDescent="0.3">
      <c r="A24" s="9" t="s">
        <v>13</v>
      </c>
      <c r="B24" s="12">
        <v>46014</v>
      </c>
      <c r="C24" s="6">
        <v>46014</v>
      </c>
    </row>
    <row r="25" spans="1:5" x14ac:dyDescent="0.3">
      <c r="A25" s="5" t="s">
        <v>16</v>
      </c>
      <c r="B25" s="12">
        <v>55521</v>
      </c>
      <c r="C25" s="6">
        <v>55521</v>
      </c>
    </row>
    <row r="26" spans="1:5" x14ac:dyDescent="0.3">
      <c r="A26" s="5" t="s">
        <v>19</v>
      </c>
      <c r="B26" s="6">
        <v>0</v>
      </c>
      <c r="C26" s="6">
        <v>0</v>
      </c>
    </row>
    <row r="27" spans="1:5" x14ac:dyDescent="0.3">
      <c r="A27" s="9" t="s">
        <v>17</v>
      </c>
      <c r="B27" s="6">
        <v>2385057</v>
      </c>
      <c r="C27" s="6">
        <v>1643043</v>
      </c>
      <c r="E27" s="3"/>
    </row>
    <row r="28" spans="1:5" x14ac:dyDescent="0.3">
      <c r="A28" s="9" t="s">
        <v>7</v>
      </c>
      <c r="B28" s="10">
        <f>SUM(B23:B27)</f>
        <v>2490697</v>
      </c>
      <c r="C28" s="10">
        <f>SUM(C23:C27)</f>
        <v>1744578</v>
      </c>
    </row>
    <row r="29" spans="1:5" x14ac:dyDescent="0.3">
      <c r="B29" s="3"/>
      <c r="C29" s="3"/>
    </row>
  </sheetData>
  <phoneticPr fontId="4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Ellen Hauptman</cp:lastModifiedBy>
  <cp:lastPrinted>2023-07-24T23:26:03Z</cp:lastPrinted>
  <dcterms:created xsi:type="dcterms:W3CDTF">2023-04-25T19:57:31Z</dcterms:created>
  <dcterms:modified xsi:type="dcterms:W3CDTF">2023-10-24T15:15:22Z</dcterms:modified>
</cp:coreProperties>
</file>